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4-2026\Проект решения с материалами на 2024-2026 в Совет\"/>
    </mc:Choice>
  </mc:AlternateContent>
  <bookViews>
    <workbookView xWindow="-120" yWindow="-120" windowWidth="24240" windowHeight="13140"/>
  </bookViews>
  <sheets>
    <sheet name="Оценка 2023" sheetId="8" r:id="rId1"/>
  </sheets>
  <definedNames>
    <definedName name="_xlnm.Print_Area" localSheetId="0">'Оценка 2023'!$A$1:$B$82</definedName>
  </definedNames>
  <calcPr calcId="152511"/>
</workbook>
</file>

<file path=xl/calcChain.xml><?xml version="1.0" encoding="utf-8"?>
<calcChain xmlns="http://schemas.openxmlformats.org/spreadsheetml/2006/main">
  <c r="B57" i="8" l="1"/>
  <c r="B42" i="8"/>
  <c r="B6" i="8" l="1"/>
  <c r="B19" i="8"/>
  <c r="B70" i="8" l="1"/>
  <c r="B78" i="8"/>
  <c r="B74" i="8"/>
  <c r="B67" i="8"/>
  <c r="B60" i="8"/>
  <c r="B52" i="8"/>
  <c r="B46" i="8"/>
  <c r="B44" i="8"/>
  <c r="B37" i="8"/>
  <c r="B81" i="8" l="1"/>
  <c r="B28" i="8" l="1"/>
  <c r="B27" i="8" s="1"/>
  <c r="B5" i="8" l="1"/>
  <c r="B36" i="8" s="1"/>
  <c r="B82" i="8" l="1"/>
</calcChain>
</file>

<file path=xl/sharedStrings.xml><?xml version="1.0" encoding="utf-8"?>
<sst xmlns="http://schemas.openxmlformats.org/spreadsheetml/2006/main" count="82" uniqueCount="82">
  <si>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</si>
  <si>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</si>
  <si>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</si>
  <si>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</si>
  <si>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</si>
  <si>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</si>
  <si>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</si>
  <si>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</si>
  <si>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</si>
  <si>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</si>
  <si>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</si>
  <si>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</si>
  <si>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</si>
  <si>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</si>
  <si>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</si>
  <si>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</si>
  <si>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</si>
  <si>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</si>
  <si>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</si>
  <si>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</si>
  <si>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</si>
  <si>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</si>
  <si>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</si>
  <si>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</si>
  <si>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</si>
  <si>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</si>
  <si>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</si>
  <si>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Налоговые доходы</t>
  </si>
  <si>
    <t>прочие налоговые доходы</t>
  </si>
  <si>
    <t>Неналоговые доходы</t>
  </si>
  <si>
    <t>ВСЕГО РАСХОДОВ</t>
  </si>
  <si>
    <t>Дефицит (профицит)</t>
  </si>
  <si>
    <t>Налоговые и неналоговые доходы,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</si>
  <si>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</si>
  <si>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</si>
  <si>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</si>
  <si>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</si>
  <si>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</si>
  <si>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</si>
  <si>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</si>
  <si>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</si>
  <si>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</si>
  <si>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</si>
  <si>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</si>
  <si>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</si>
  <si>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</si>
  <si>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</si>
  <si>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</si>
  <si>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</si>
  <si>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</si>
  <si>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</si>
  <si>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</si>
  <si>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</si>
  <si>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</si>
  <si>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</si>
  <si>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</si>
  <si>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</si>
  <si>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</si>
  <si>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</si>
  <si>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</si>
  <si>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</si>
  <si>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</si>
  <si>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</si>
  <si>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</si>
  <si>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</si>
  <si>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</si>
  <si>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</si>
  <si>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</si>
  <si>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</si>
  <si>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</si>
  <si>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</si>
  <si>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</si>
  <si>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</si>
  <si>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</si>
  <si>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 тыс. рублей</t>
  </si>
  <si>
    <t>НАЦИОНАЛЬНАЯ ОБОРОНА</t>
  </si>
  <si>
    <t>Мобилизационная и вневойсковая подготовка</t>
  </si>
  <si>
    <t>Оценка ожидаемого исполнения бюджета городского округа город Октябрьский Республики Башкортостан за 2023 год</t>
  </si>
  <si>
    <t>Оценка исполнения 
бюджета за 2023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</si>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</sst>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0" fillId="0" borderId="0"/>
    <xf numFmtId="0" fontId="3" fillId="0" borderId="0">
      <protection locked="0"/>
    </xf>
  </cellStyleXfs>
  <cellXfs count="31">
    <xf numFmtId="0" fontId="0" fillId="0" borderId="0" xfId="0"/>
    <xf numFmtId="0" fontId="1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41" fontId="2" fillId="2" borderId="0" xfId="0" applyNumberFormat="1" applyFont="1" applyFill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3" fillId="2" borderId="1" xfId="2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7" fillId="2" borderId="2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12" fillId="2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right" vertical="top" wrapText="1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82"/>
  <sheetViews>
    <sheetView tabSelected="1" topLeftCell="A73" zoomScale="80" zoomScaleNormal="80" zoomScaleSheetLayoutView="70" workbookViewId="0">
      <selection activeCell="B20" sqref="B20:B26"/>
    </sheetView>
  </sheetViews>
  <sheetFormatPr defaultColWidth="9.109375" defaultRowHeight="15.6" x14ac:dyDescent="0.3"/>
  <cols>
    <col min="1" max="1" width="93.109375" style="1" customWidth="1"/>
    <col min="2" max="2" width="26" style="15" customWidth="1"/>
    <col min="3" max="16384" width="9.109375" style="1"/>
  </cols>
  <sheetData>
    <row r="1" spans="1:2" ht="70.5" customHeight="1" x14ac:dyDescent="0.3">
      <c r="A1" s="29" t="s">
        <v>77</v>
      </c>
      <c r="B1" s="29"/>
    </row>
    <row r="2" spans="1:2" x14ac:dyDescent="0.3">
      <c r="B2" s="16" t="s">
        <v>74</v>
      </c>
    </row>
    <row r="3" spans="1:2" ht="36" x14ac:dyDescent="0.3">
      <c r="A3" s="2" t="s">
        <v>14</v>
      </c>
      <c r="B3" s="13" t="s">
        <v>78</v>
      </c>
    </row>
    <row r="4" spans="1:2" s="3" customFormat="1" ht="18" x14ac:dyDescent="0.3">
      <c r="A4" s="2">
        <v>1</v>
      </c>
      <c r="B4" s="14">
        <v>2</v>
      </c>
    </row>
    <row r="5" spans="1:2" s="5" customFormat="1" ht="17.399999999999999" x14ac:dyDescent="0.3">
      <c r="A5" s="4" t="s">
        <v>32</v>
      </c>
      <c r="B5" s="17">
        <f t="shared" ref="B5" si="0">B6+B19</f>
        <v>1524511.05</v>
      </c>
    </row>
    <row r="6" spans="1:2" s="5" customFormat="1" ht="17.399999999999999" x14ac:dyDescent="0.3">
      <c r="A6" s="4" t="s">
        <v>27</v>
      </c>
      <c r="B6" s="18">
        <f t="shared" ref="B6" si="1">B7+B8+B9+B10+B11+B12+B13+B14+B15+B16+B17+B18</f>
        <v>1096546</v>
      </c>
    </row>
    <row r="7" spans="1:2" s="7" customFormat="1" ht="18" x14ac:dyDescent="0.3">
      <c r="A7" s="6" t="s">
        <v>0</v>
      </c>
      <c r="B7" s="19">
        <v>645759</v>
      </c>
    </row>
    <row r="8" spans="1:2" s="7" customFormat="1" ht="18" x14ac:dyDescent="0.3">
      <c r="A8" s="6" t="s">
        <v>1</v>
      </c>
      <c r="B8" s="19">
        <v>15479</v>
      </c>
    </row>
    <row r="9" spans="1:2" s="7" customFormat="1" ht="18" x14ac:dyDescent="0.3">
      <c r="A9" s="6" t="s">
        <v>2</v>
      </c>
      <c r="B9" s="19">
        <v>250344</v>
      </c>
    </row>
    <row r="10" spans="1:2" s="7" customFormat="1" ht="18" x14ac:dyDescent="0.3">
      <c r="A10" s="6" t="s">
        <v>3</v>
      </c>
      <c r="B10" s="19">
        <v>-1220</v>
      </c>
    </row>
    <row r="11" spans="1:2" s="7" customFormat="1" ht="18" x14ac:dyDescent="0.3">
      <c r="A11" s="6" t="s">
        <v>4</v>
      </c>
      <c r="B11" s="19">
        <v>60</v>
      </c>
    </row>
    <row r="12" spans="1:2" s="7" customFormat="1" ht="18" x14ac:dyDescent="0.3">
      <c r="A12" s="6" t="s">
        <v>15</v>
      </c>
      <c r="B12" s="19">
        <v>25913</v>
      </c>
    </row>
    <row r="13" spans="1:2" s="7" customFormat="1" ht="18" x14ac:dyDescent="0.3">
      <c r="A13" s="6" t="s">
        <v>5</v>
      </c>
      <c r="B13" s="19">
        <v>96538</v>
      </c>
    </row>
    <row r="14" spans="1:2" s="7" customFormat="1" ht="18" x14ac:dyDescent="0.3">
      <c r="A14" s="6" t="s">
        <v>6</v>
      </c>
      <c r="B14" s="19">
        <v>3900</v>
      </c>
    </row>
    <row r="15" spans="1:2" s="7" customFormat="1" ht="18" x14ac:dyDescent="0.3">
      <c r="A15" s="6" t="s">
        <v>7</v>
      </c>
      <c r="B15" s="19">
        <v>42405</v>
      </c>
    </row>
    <row r="16" spans="1:2" s="7" customFormat="1" ht="18" x14ac:dyDescent="0.3">
      <c r="A16" s="6" t="s">
        <v>8</v>
      </c>
      <c r="B16" s="19">
        <v>3068</v>
      </c>
    </row>
    <row r="17" spans="1:2" s="7" customFormat="1" ht="18" x14ac:dyDescent="0.3">
      <c r="A17" s="6" t="s">
        <v>16</v>
      </c>
      <c r="B17" s="19">
        <v>14300</v>
      </c>
    </row>
    <row r="18" spans="1:2" s="7" customFormat="1" ht="18" x14ac:dyDescent="0.3">
      <c r="A18" s="6" t="s">
        <v>28</v>
      </c>
      <c r="B18" s="19">
        <v>0</v>
      </c>
    </row>
    <row r="19" spans="1:2" s="5" customFormat="1" ht="17.399999999999999" x14ac:dyDescent="0.3">
      <c r="A19" s="4" t="s">
        <v>29</v>
      </c>
      <c r="B19" s="20">
        <f t="shared" ref="B19" si="2">B20+B21+B22+B23+B24+B25+B26</f>
        <v>427965.05</v>
      </c>
    </row>
    <row r="20" spans="1:2" s="7" customFormat="1" ht="36" x14ac:dyDescent="0.3">
      <c r="A20" s="6" t="s">
        <v>17</v>
      </c>
      <c r="B20" s="30">
        <v>249854</v>
      </c>
    </row>
    <row r="21" spans="1:2" s="7" customFormat="1" ht="18" x14ac:dyDescent="0.3">
      <c r="A21" s="6" t="s">
        <v>18</v>
      </c>
      <c r="B21" s="30">
        <v>2487</v>
      </c>
    </row>
    <row r="22" spans="1:2" s="7" customFormat="1" ht="18" x14ac:dyDescent="0.3">
      <c r="A22" s="6" t="s">
        <v>19</v>
      </c>
      <c r="B22" s="30">
        <v>5610</v>
      </c>
    </row>
    <row r="23" spans="1:2" s="7" customFormat="1" ht="18" x14ac:dyDescent="0.3">
      <c r="A23" s="6" t="s">
        <v>20</v>
      </c>
      <c r="B23" s="30">
        <v>162692</v>
      </c>
    </row>
    <row r="24" spans="1:2" s="7" customFormat="1" ht="18" x14ac:dyDescent="0.3">
      <c r="A24" s="6" t="s">
        <v>21</v>
      </c>
      <c r="B24" s="30">
        <v>0</v>
      </c>
    </row>
    <row r="25" spans="1:2" s="7" customFormat="1" ht="18" x14ac:dyDescent="0.3">
      <c r="A25" s="6" t="s">
        <v>22</v>
      </c>
      <c r="B25" s="30">
        <v>3486</v>
      </c>
    </row>
    <row r="26" spans="1:2" s="7" customFormat="1" ht="18" x14ac:dyDescent="0.3">
      <c r="A26" s="6" t="s">
        <v>23</v>
      </c>
      <c r="B26" s="30">
        <v>3836.05</v>
      </c>
    </row>
    <row r="27" spans="1:2" s="5" customFormat="1" ht="17.399999999999999" x14ac:dyDescent="0.3">
      <c r="A27" s="8" t="s">
        <v>12</v>
      </c>
      <c r="B27" s="17">
        <f>B28+B33+B35+B34</f>
        <v>1742712.9</v>
      </c>
    </row>
    <row r="28" spans="1:2" ht="36" x14ac:dyDescent="0.3">
      <c r="A28" s="9" t="s">
        <v>9</v>
      </c>
      <c r="B28" s="21">
        <f t="shared" ref="B28" si="3">B29+B30+B31+B32</f>
        <v>1744047.7</v>
      </c>
    </row>
    <row r="29" spans="1:2" ht="18" x14ac:dyDescent="0.3">
      <c r="A29" s="9" t="s">
        <v>24</v>
      </c>
      <c r="B29" s="22">
        <v>29624.5</v>
      </c>
    </row>
    <row r="30" spans="1:2" ht="18" x14ac:dyDescent="0.3">
      <c r="A30" s="9" t="s">
        <v>26</v>
      </c>
      <c r="B30" s="22">
        <v>433682.6</v>
      </c>
    </row>
    <row r="31" spans="1:2" ht="18" x14ac:dyDescent="0.3">
      <c r="A31" s="9" t="s">
        <v>10</v>
      </c>
      <c r="B31" s="22">
        <v>1223237.3</v>
      </c>
    </row>
    <row r="32" spans="1:2" ht="18" x14ac:dyDescent="0.3">
      <c r="A32" s="9" t="s">
        <v>11</v>
      </c>
      <c r="B32" s="22">
        <v>57503.3</v>
      </c>
    </row>
    <row r="33" spans="1:2" ht="18" x14ac:dyDescent="0.3">
      <c r="A33" s="9" t="s">
        <v>25</v>
      </c>
      <c r="B33" s="22">
        <v>519</v>
      </c>
    </row>
    <row r="34" spans="1:2" ht="72" x14ac:dyDescent="0.3">
      <c r="A34" s="9" t="s">
        <v>79</v>
      </c>
      <c r="B34" s="22">
        <v>1694.8</v>
      </c>
    </row>
    <row r="35" spans="1:2" ht="36" x14ac:dyDescent="0.3">
      <c r="A35" s="9" t="s">
        <v>80</v>
      </c>
      <c r="B35" s="23">
        <v>-3548.6</v>
      </c>
    </row>
    <row r="36" spans="1:2" s="5" customFormat="1" ht="17.399999999999999" x14ac:dyDescent="0.3">
      <c r="A36" s="4" t="s">
        <v>13</v>
      </c>
      <c r="B36" s="17">
        <f>B5+B27</f>
        <v>3267223.95</v>
      </c>
    </row>
    <row r="37" spans="1:2" s="5" customFormat="1" ht="17.399999999999999" x14ac:dyDescent="0.3">
      <c r="A37" s="10" t="s">
        <v>33</v>
      </c>
      <c r="B37" s="24">
        <f>SUM(B38:B41)</f>
        <v>219280.3</v>
      </c>
    </row>
    <row r="38" spans="1:2" ht="54" x14ac:dyDescent="0.3">
      <c r="A38" s="6" t="s">
        <v>34</v>
      </c>
      <c r="B38" s="25">
        <v>9922.6</v>
      </c>
    </row>
    <row r="39" spans="1:2" ht="54" x14ac:dyDescent="0.3">
      <c r="A39" s="6" t="s">
        <v>35</v>
      </c>
      <c r="B39" s="25">
        <v>121361.2</v>
      </c>
    </row>
    <row r="40" spans="1:2" ht="18" x14ac:dyDescent="0.3">
      <c r="A40" s="6" t="s">
        <v>36</v>
      </c>
      <c r="B40" s="25">
        <v>7.5</v>
      </c>
    </row>
    <row r="41" spans="1:2" ht="18" x14ac:dyDescent="0.3">
      <c r="A41" s="6" t="s">
        <v>37</v>
      </c>
      <c r="B41" s="19">
        <v>87989</v>
      </c>
    </row>
    <row r="42" spans="1:2" ht="17.399999999999999" x14ac:dyDescent="0.3">
      <c r="A42" s="10" t="s">
        <v>75</v>
      </c>
      <c r="B42" s="26">
        <f t="shared" ref="B42" si="4">SUM(B43)</f>
        <v>500</v>
      </c>
    </row>
    <row r="43" spans="1:2" ht="18" x14ac:dyDescent="0.3">
      <c r="A43" s="6" t="s">
        <v>76</v>
      </c>
      <c r="B43" s="19">
        <v>500</v>
      </c>
    </row>
    <row r="44" spans="1:2" s="5" customFormat="1" ht="34.799999999999997" x14ac:dyDescent="0.3">
      <c r="A44" s="10" t="s">
        <v>38</v>
      </c>
      <c r="B44" s="24">
        <f>SUM(B45:B45)</f>
        <v>30537.9</v>
      </c>
    </row>
    <row r="45" spans="1:2" ht="18" x14ac:dyDescent="0.3">
      <c r="A45" s="6" t="s">
        <v>39</v>
      </c>
      <c r="B45" s="19">
        <v>30537.9</v>
      </c>
    </row>
    <row r="46" spans="1:2" s="5" customFormat="1" ht="17.399999999999999" x14ac:dyDescent="0.3">
      <c r="A46" s="10" t="s">
        <v>40</v>
      </c>
      <c r="B46" s="24">
        <f t="shared" ref="B46" si="5">SUM(B47:B51)</f>
        <v>433952.69999999995</v>
      </c>
    </row>
    <row r="47" spans="1:2" ht="18" x14ac:dyDescent="0.3">
      <c r="A47" s="6" t="s">
        <v>41</v>
      </c>
      <c r="B47" s="19">
        <v>6724.9</v>
      </c>
    </row>
    <row r="48" spans="1:2" ht="18" x14ac:dyDescent="0.3">
      <c r="A48" s="6" t="s">
        <v>42</v>
      </c>
      <c r="B48" s="19">
        <v>50100.7</v>
      </c>
    </row>
    <row r="49" spans="1:2" ht="18" x14ac:dyDescent="0.3">
      <c r="A49" s="6" t="s">
        <v>43</v>
      </c>
      <c r="B49" s="19">
        <v>324903.59999999998</v>
      </c>
    </row>
    <row r="50" spans="1:2" ht="18" x14ac:dyDescent="0.3">
      <c r="A50" s="6" t="s">
        <v>44</v>
      </c>
      <c r="B50" s="19">
        <v>9752.7000000000007</v>
      </c>
    </row>
    <row r="51" spans="1:2" ht="18" x14ac:dyDescent="0.3">
      <c r="A51" s="6" t="s">
        <v>45</v>
      </c>
      <c r="B51" s="19">
        <v>42470.8</v>
      </c>
    </row>
    <row r="52" spans="1:2" s="5" customFormat="1" ht="17.399999999999999" x14ac:dyDescent="0.3">
      <c r="A52" s="10" t="s">
        <v>46</v>
      </c>
      <c r="B52" s="24">
        <f t="shared" ref="B52" si="6">SUM(B53:B56)</f>
        <v>294257.09999999998</v>
      </c>
    </row>
    <row r="53" spans="1:2" ht="18" x14ac:dyDescent="0.3">
      <c r="A53" s="6" t="s">
        <v>47</v>
      </c>
      <c r="B53" s="19">
        <v>17083.8</v>
      </c>
    </row>
    <row r="54" spans="1:2" ht="18" x14ac:dyDescent="0.3">
      <c r="A54" s="6" t="s">
        <v>48</v>
      </c>
      <c r="B54" s="19">
        <v>11373.8</v>
      </c>
    </row>
    <row r="55" spans="1:2" ht="18" x14ac:dyDescent="0.3">
      <c r="A55" s="6" t="s">
        <v>49</v>
      </c>
      <c r="B55" s="19">
        <v>253956.8</v>
      </c>
    </row>
    <row r="56" spans="1:2" ht="18" x14ac:dyDescent="0.3">
      <c r="A56" s="6" t="s">
        <v>50</v>
      </c>
      <c r="B56" s="19">
        <v>11842.7</v>
      </c>
    </row>
    <row r="57" spans="1:2" s="5" customFormat="1" ht="17.399999999999999" x14ac:dyDescent="0.3">
      <c r="A57" s="10" t="s">
        <v>51</v>
      </c>
      <c r="B57" s="24">
        <f>SUM(B58:B59)</f>
        <v>5392.1</v>
      </c>
    </row>
    <row r="58" spans="1:2" s="5" customFormat="1" ht="18" x14ac:dyDescent="0.3">
      <c r="A58" s="6" t="s">
        <v>81</v>
      </c>
      <c r="B58" s="19">
        <v>987</v>
      </c>
    </row>
    <row r="59" spans="1:2" ht="18" x14ac:dyDescent="0.3">
      <c r="A59" s="6" t="s">
        <v>52</v>
      </c>
      <c r="B59" s="19">
        <v>4405.1000000000004</v>
      </c>
    </row>
    <row r="60" spans="1:2" s="5" customFormat="1" ht="17.399999999999999" x14ac:dyDescent="0.3">
      <c r="A60" s="10" t="s">
        <v>53</v>
      </c>
      <c r="B60" s="24">
        <f t="shared" ref="B60" si="7">SUM(B61:B66)</f>
        <v>1910049.0999999999</v>
      </c>
    </row>
    <row r="61" spans="1:2" ht="18" x14ac:dyDescent="0.3">
      <c r="A61" s="6" t="s">
        <v>54</v>
      </c>
      <c r="B61" s="19">
        <v>770041.3</v>
      </c>
    </row>
    <row r="62" spans="1:2" ht="18" x14ac:dyDescent="0.3">
      <c r="A62" s="6" t="s">
        <v>55</v>
      </c>
      <c r="B62" s="19">
        <v>861498.5</v>
      </c>
    </row>
    <row r="63" spans="1:2" ht="18" x14ac:dyDescent="0.3">
      <c r="A63" s="6" t="s">
        <v>56</v>
      </c>
      <c r="B63" s="19">
        <v>201681.6</v>
      </c>
    </row>
    <row r="64" spans="1:2" ht="18" x14ac:dyDescent="0.3">
      <c r="A64" s="6" t="s">
        <v>57</v>
      </c>
      <c r="B64" s="19">
        <v>378.4</v>
      </c>
    </row>
    <row r="65" spans="1:2" ht="18" x14ac:dyDescent="0.3">
      <c r="A65" s="6" t="s">
        <v>58</v>
      </c>
      <c r="B65" s="19">
        <v>15671.4</v>
      </c>
    </row>
    <row r="66" spans="1:2" ht="18" x14ac:dyDescent="0.3">
      <c r="A66" s="6" t="s">
        <v>59</v>
      </c>
      <c r="B66" s="19">
        <v>60777.9</v>
      </c>
    </row>
    <row r="67" spans="1:2" s="5" customFormat="1" ht="17.399999999999999" x14ac:dyDescent="0.3">
      <c r="A67" s="10" t="s">
        <v>60</v>
      </c>
      <c r="B67" s="24">
        <f t="shared" ref="B67" si="8">SUM(B68:B69)</f>
        <v>108522.2</v>
      </c>
    </row>
    <row r="68" spans="1:2" ht="18" x14ac:dyDescent="0.3">
      <c r="A68" s="6" t="s">
        <v>61</v>
      </c>
      <c r="B68" s="19">
        <v>104282.8</v>
      </c>
    </row>
    <row r="69" spans="1:2" ht="18" x14ac:dyDescent="0.3">
      <c r="A69" s="6" t="s">
        <v>62</v>
      </c>
      <c r="B69" s="19">
        <v>4239.3999999999996</v>
      </c>
    </row>
    <row r="70" spans="1:2" s="5" customFormat="1" ht="17.399999999999999" x14ac:dyDescent="0.3">
      <c r="A70" s="10" t="s">
        <v>63</v>
      </c>
      <c r="B70" s="24">
        <f t="shared" ref="B70" si="9">SUM(B71:B73)</f>
        <v>130534.8</v>
      </c>
    </row>
    <row r="71" spans="1:2" ht="18" x14ac:dyDescent="0.3">
      <c r="A71" s="6" t="s">
        <v>64</v>
      </c>
      <c r="B71" s="19">
        <v>4922</v>
      </c>
    </row>
    <row r="72" spans="1:2" ht="18" x14ac:dyDescent="0.3">
      <c r="A72" s="6" t="s">
        <v>65</v>
      </c>
      <c r="B72" s="19">
        <v>5222.7</v>
      </c>
    </row>
    <row r="73" spans="1:2" ht="18" x14ac:dyDescent="0.3">
      <c r="A73" s="6" t="s">
        <v>66</v>
      </c>
      <c r="B73" s="19">
        <v>120390.1</v>
      </c>
    </row>
    <row r="74" spans="1:2" s="5" customFormat="1" ht="17.399999999999999" x14ac:dyDescent="0.3">
      <c r="A74" s="10" t="s">
        <v>67</v>
      </c>
      <c r="B74" s="24">
        <f t="shared" ref="B74" si="10">SUM(B75:B77)</f>
        <v>149709.9</v>
      </c>
    </row>
    <row r="75" spans="1:2" ht="18" x14ac:dyDescent="0.3">
      <c r="A75" s="6" t="s">
        <v>68</v>
      </c>
      <c r="B75" s="19">
        <v>5903.3</v>
      </c>
    </row>
    <row r="76" spans="1:2" ht="18" x14ac:dyDescent="0.3">
      <c r="A76" s="6" t="s">
        <v>69</v>
      </c>
      <c r="B76" s="19">
        <v>8134</v>
      </c>
    </row>
    <row r="77" spans="1:2" ht="18" x14ac:dyDescent="0.3">
      <c r="A77" s="6" t="s">
        <v>70</v>
      </c>
      <c r="B77" s="19">
        <v>135672.6</v>
      </c>
    </row>
    <row r="78" spans="1:2" s="5" customFormat="1" ht="17.399999999999999" x14ac:dyDescent="0.3">
      <c r="A78" s="10" t="s">
        <v>71</v>
      </c>
      <c r="B78" s="24">
        <f t="shared" ref="B78" si="11">SUM(B79:B80)</f>
        <v>3950</v>
      </c>
    </row>
    <row r="79" spans="1:2" ht="18" x14ac:dyDescent="0.3">
      <c r="A79" s="6" t="s">
        <v>72</v>
      </c>
      <c r="B79" s="19">
        <v>3400</v>
      </c>
    </row>
    <row r="80" spans="1:2" ht="18" x14ac:dyDescent="0.3">
      <c r="A80" s="6" t="s">
        <v>73</v>
      </c>
      <c r="B80" s="19">
        <v>550</v>
      </c>
    </row>
    <row r="81" spans="1:2" s="5" customFormat="1" ht="17.399999999999999" x14ac:dyDescent="0.3">
      <c r="A81" s="4" t="s">
        <v>30</v>
      </c>
      <c r="B81" s="27">
        <f>B37+B42+B44+B46+B52+B57+B60+B67+B70+B74+B78</f>
        <v>3286686.0999999996</v>
      </c>
    </row>
    <row r="82" spans="1:2" s="11" customFormat="1" ht="22.8" x14ac:dyDescent="0.3">
      <c r="A82" s="12" t="s">
        <v>31</v>
      </c>
      <c r="B82" s="28">
        <f>B36-B81</f>
        <v>-19462.149999999441</v>
      </c>
    </row>
  </sheetData>
  <mergeCells count="1">
    <mergeCell ref="A1:B1"/>
  </mergeCells>
  <pageMargins left="0.43307086614173229" right="0.23622047244094491" top="0.47244094488188981" bottom="0.27559055118110237" header="0.31496062992125984" footer="0.31496062992125984"/>
  <pageSetup paperSize="9" scale="81" fitToHeight="0" orientation="portrait" r:id="rId1"/>
  <rowBreaks count="1" manualBreakCount="1">
    <brk id="3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2023</vt:lpstr>
      <vt:lpstr>'Оценка 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ФИН1</cp:lastModifiedBy>
  <cp:lastPrinted>2023-11-09T12:38:48Z</cp:lastPrinted>
  <dcterms:created xsi:type="dcterms:W3CDTF">2018-09-19T09:35:03Z</dcterms:created>
  <dcterms:modified xsi:type="dcterms:W3CDTF">2023-11-13T07:21:58Z</dcterms:modified>
</cp:coreProperties>
</file>